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10" windowWidth="15165" windowHeight="1255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<sst xmlns="http://schemas.openxmlformats.org/spreadsheetml/2006/main" count="77" uniqueCount="54">
  <si>
    <t>№ п/п</t>
  </si>
  <si>
    <t>Показатель</t>
  </si>
  <si>
    <t>Ед.изм.</t>
  </si>
  <si>
    <t>Примечание</t>
  </si>
  <si>
    <t>план</t>
  </si>
  <si>
    <t>факт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</si>
  <si>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</si>
  <si>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</si>
  <si>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</si>
  <si>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</si>
  <si>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</si>
  <si>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Себестоимость всего, в том числе:</t>
  </si>
  <si>
    <t>Материальные расходы, всего</t>
  </si>
  <si>
    <t>в том числе на ремонт</t>
  </si>
  <si>
    <t>Фонд оплаты труда и отчисления на социальные нужды всего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</si>
  <si>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</si>
  <si>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</si>
  <si>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</si>
  <si>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</si>
  <si>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</si>
  <si>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</si>
  <si>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</si>
  <si>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</si>
  <si>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капитальные вложения (инвестиции)</t>
  </si>
  <si>
    <t>прибыль на возврат инвестиционных кредитов</t>
  </si>
  <si>
    <t>дивиденды по акциям</t>
  </si>
  <si>
    <t>прочие расходы из прибыли</t>
  </si>
  <si>
    <t>Недополученный по независящим причинам доход (+) / избыток средств, полученный в предыдущем периоде регулирования (-)</t>
  </si>
  <si>
    <t>II.</t>
  </si>
  <si>
    <t>Справочно: расходы на ремонт всего (п. 1.1.1.1 + п.1.1.1.2)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</si>
  <si>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</si>
  <si>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</si>
  <si>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</si>
  <si>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</si>
  <si>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1.1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</si>
  <si>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</si>
  <si>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</si>
  <si>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</si>
  <si>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</si>
  <si>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</si>
  <si>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</si>
  <si>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</si>
  <si>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</si>
  <si>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</si>
  <si>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</si>
  <si>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</si>
  <si>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</si>
  <si>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</si>
  <si>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</si>
  <si>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</si>
  <si>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</si>
  <si>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</si>
  <si>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>2022 год</t>
  </si>
  <si>
    <t>Структура и объем затрат на оказание услуг по передаче электрической энергии ООО "Транзитэлектро" на 2022 год, регулирование тарифов на услуги которой осуществляется методом экономически обоснованных расходов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</si>
</sst>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176" fontId="3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176" fontId="5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3;&#1103;%20&#1092;&#1086;&#1088;&#1084;&#1099;%205%202022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 1 кв 2021г по факт"/>
      <sheetName val="Факт по видам доходов 1 кв"/>
      <sheetName val="Расшифр 1 полуг 2021г по факт"/>
      <sheetName val="Факт по видам доходов 1 полуг"/>
      <sheetName val="Расшифр 9 мес 2021г по факт"/>
      <sheetName val="Факт по видам доходов 9 мес 21"/>
      <sheetName val="Расшифр год 2021г факт"/>
      <sheetName val="Факт по видам доходов год 2021"/>
      <sheetName val="Расшиф год 2022 факт"/>
      <sheetName val="Факт по видам доходов год 2022"/>
    </sheetNames>
    <sheetDataSet>
      <sheetData sheetId="9">
        <row r="10">
          <cell r="F10">
            <v>13012.492999999999</v>
          </cell>
        </row>
        <row r="19">
          <cell r="F19">
            <v>1546.77787</v>
          </cell>
        </row>
        <row r="52">
          <cell r="F52">
            <v>2521.2238400000024</v>
          </cell>
        </row>
        <row r="55">
          <cell r="F55">
            <v>228.48635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10.125" style="20" bestFit="1" customWidth="1"/>
    <col min="2" max="2" width="44.75390625" style="0" bestFit="1" customWidth="1"/>
    <col min="3" max="3" width="10.25390625" style="0" customWidth="1"/>
    <col min="4" max="4" width="14.75390625" style="0" bestFit="1" customWidth="1"/>
    <col min="5" max="5" width="12.75390625" style="0" customWidth="1"/>
    <col min="6" max="6" width="20.375" style="0" customWidth="1"/>
    <col min="8" max="8" width="16.875" style="0" customWidth="1"/>
  </cols>
  <sheetData>
    <row r="1" spans="1:6" ht="93" customHeight="1">
      <c r="A1" s="29" t="s">
        <v>53</v>
      </c>
      <c r="B1" s="29"/>
      <c r="C1" s="29"/>
      <c r="D1" s="29"/>
      <c r="E1" s="29"/>
      <c r="F1" s="29"/>
    </row>
    <row r="2" spans="1:6" ht="29.25" customHeight="1">
      <c r="A2" s="18"/>
      <c r="B2" s="17"/>
      <c r="C2" s="17"/>
      <c r="D2" s="1"/>
      <c r="E2" s="1"/>
      <c r="F2" s="17"/>
    </row>
    <row r="3" spans="1:6" ht="14.25">
      <c r="A3" s="30" t="s">
        <v>0</v>
      </c>
      <c r="B3" s="32" t="s">
        <v>1</v>
      </c>
      <c r="C3" s="32" t="s">
        <v>2</v>
      </c>
      <c r="D3" s="34" t="s">
        <v>52</v>
      </c>
      <c r="E3" s="35"/>
      <c r="F3" s="32" t="s">
        <v>3</v>
      </c>
    </row>
    <row r="4" spans="1:6" ht="14.25">
      <c r="A4" s="31"/>
      <c r="B4" s="33"/>
      <c r="C4" s="33"/>
      <c r="D4" s="2" t="s">
        <v>4</v>
      </c>
      <c r="E4" s="2" t="s">
        <v>5</v>
      </c>
      <c r="F4" s="33"/>
    </row>
    <row r="5" spans="1:6" ht="30">
      <c r="A5" s="19" t="s">
        <v>6</v>
      </c>
      <c r="B5" s="3" t="s">
        <v>7</v>
      </c>
      <c r="C5" s="4" t="s">
        <v>8</v>
      </c>
      <c r="D5" s="21">
        <v>36920</v>
      </c>
      <c r="E5" s="16">
        <v>49170.4</v>
      </c>
      <c r="F5" s="5"/>
    </row>
    <row r="6" spans="1:6" ht="30">
      <c r="A6" s="19" t="s">
        <v>9</v>
      </c>
      <c r="B6" s="3" t="s">
        <v>10</v>
      </c>
      <c r="C6" s="4" t="s">
        <v>8</v>
      </c>
      <c r="D6" s="21">
        <f>D7+D17+D24</f>
        <v>29460.56</v>
      </c>
      <c r="E6" s="36">
        <f>E7+E17+E24</f>
        <v>31670.11678</v>
      </c>
      <c r="F6" s="5"/>
    </row>
    <row r="7" spans="1:6" ht="15">
      <c r="A7" s="19" t="s">
        <v>34</v>
      </c>
      <c r="B7" s="6" t="s">
        <v>11</v>
      </c>
      <c r="C7" s="7" t="s">
        <v>8</v>
      </c>
      <c r="D7" s="22">
        <f>D8+D10+D12+D13</f>
        <v>27441.25</v>
      </c>
      <c r="E7" s="37">
        <f>E8+E10+E12+E13</f>
        <v>28048.38423</v>
      </c>
      <c r="F7" s="6"/>
    </row>
    <row r="8" spans="1:6" ht="15">
      <c r="A8" s="19" t="s">
        <v>35</v>
      </c>
      <c r="B8" s="6" t="s">
        <v>12</v>
      </c>
      <c r="C8" s="7" t="s">
        <v>8</v>
      </c>
      <c r="D8" s="24">
        <v>677.17</v>
      </c>
      <c r="E8" s="38">
        <v>727.23119</v>
      </c>
      <c r="F8" s="6"/>
    </row>
    <row r="9" spans="1:6" ht="15">
      <c r="A9" s="19" t="s">
        <v>36</v>
      </c>
      <c r="B9" s="6" t="s">
        <v>13</v>
      </c>
      <c r="C9" s="7" t="s">
        <v>8</v>
      </c>
      <c r="D9" s="24">
        <v>459.09</v>
      </c>
      <c r="E9" s="38">
        <v>506.841</v>
      </c>
      <c r="F9" s="6"/>
    </row>
    <row r="10" spans="1:8" ht="30">
      <c r="A10" s="19" t="s">
        <v>37</v>
      </c>
      <c r="B10" s="9" t="s">
        <v>14</v>
      </c>
      <c r="C10" s="4" t="s">
        <v>8</v>
      </c>
      <c r="D10" s="25">
        <f>13011.94+2984.9</f>
        <v>15996.84</v>
      </c>
      <c r="E10" s="39">
        <f>'[1]Факт по видам доходов год 2022'!$F$10+'[1]Факт по видам доходов год 2022'!$F$52</f>
        <v>15533.716840000001</v>
      </c>
      <c r="F10" s="10"/>
      <c r="H10" s="26"/>
    </row>
    <row r="11" spans="1:6" ht="15">
      <c r="A11" s="19" t="s">
        <v>38</v>
      </c>
      <c r="B11" s="6" t="s">
        <v>13</v>
      </c>
      <c r="C11" s="7" t="s">
        <v>8</v>
      </c>
      <c r="D11" s="24"/>
      <c r="E11" s="38"/>
      <c r="F11" s="6"/>
    </row>
    <row r="12" spans="1:6" ht="15">
      <c r="A12" s="19" t="s">
        <v>39</v>
      </c>
      <c r="B12" s="11" t="s">
        <v>15</v>
      </c>
      <c r="C12" s="8" t="s">
        <v>8</v>
      </c>
      <c r="D12" s="24">
        <v>1232.85</v>
      </c>
      <c r="E12" s="38">
        <v>1625.23598</v>
      </c>
      <c r="F12" s="12"/>
    </row>
    <row r="13" spans="1:6" ht="15">
      <c r="A13" s="19" t="s">
        <v>40</v>
      </c>
      <c r="B13" s="6" t="s">
        <v>16</v>
      </c>
      <c r="C13" s="7" t="s">
        <v>8</v>
      </c>
      <c r="D13" s="24">
        <f>D14+D15+D16</f>
        <v>9534.390000000001</v>
      </c>
      <c r="E13" s="37">
        <f>E14+E15+E16</f>
        <v>10162.200219999999</v>
      </c>
      <c r="F13" s="6"/>
    </row>
    <row r="14" spans="1:6" ht="15">
      <c r="A14" s="19" t="s">
        <v>41</v>
      </c>
      <c r="B14" s="6" t="s">
        <v>17</v>
      </c>
      <c r="C14" s="7" t="s">
        <v>8</v>
      </c>
      <c r="D14" s="24">
        <v>7731.64</v>
      </c>
      <c r="E14" s="38">
        <v>7731.64</v>
      </c>
      <c r="F14" s="6"/>
    </row>
    <row r="15" spans="1:6" ht="15">
      <c r="A15" s="19" t="s">
        <v>42</v>
      </c>
      <c r="B15" s="6" t="s">
        <v>18</v>
      </c>
      <c r="C15" s="7" t="s">
        <v>8</v>
      </c>
      <c r="D15" s="24">
        <v>269.68</v>
      </c>
      <c r="E15" s="38">
        <v>655.296</v>
      </c>
      <c r="F15" s="6"/>
    </row>
    <row r="16" spans="1:6" ht="15">
      <c r="A16" s="19" t="s">
        <v>43</v>
      </c>
      <c r="B16" s="6" t="s">
        <v>19</v>
      </c>
      <c r="C16" s="7" t="s">
        <v>8</v>
      </c>
      <c r="D16" s="24">
        <f>1242.39+290.68</f>
        <v>1533.0700000000002</v>
      </c>
      <c r="E16" s="38">
        <f>'[1]Факт по видам доходов год 2022'!$F$19+'[1]Факт по видам доходов год 2022'!$F$55</f>
        <v>1775.2642199999998</v>
      </c>
      <c r="F16" s="6"/>
    </row>
    <row r="17" spans="1:6" ht="15">
      <c r="A17" s="19" t="s">
        <v>44</v>
      </c>
      <c r="B17" s="6" t="s">
        <v>20</v>
      </c>
      <c r="C17" s="7" t="s">
        <v>8</v>
      </c>
      <c r="D17" s="24">
        <f>D18+D19</f>
        <v>3280.04</v>
      </c>
      <c r="E17" s="37">
        <f>E18+E19</f>
        <v>3621.73255</v>
      </c>
      <c r="F17" s="6"/>
    </row>
    <row r="18" spans="1:6" ht="15">
      <c r="A18" s="19" t="s">
        <v>45</v>
      </c>
      <c r="B18" s="6" t="s">
        <v>21</v>
      </c>
      <c r="C18" s="7" t="s">
        <v>8</v>
      </c>
      <c r="D18" s="24">
        <v>2882.34</v>
      </c>
      <c r="E18" s="38">
        <v>3425.279</v>
      </c>
      <c r="F18" s="6"/>
    </row>
    <row r="19" spans="1:6" ht="15">
      <c r="A19" s="19" t="s">
        <v>46</v>
      </c>
      <c r="B19" s="6" t="s">
        <v>22</v>
      </c>
      <c r="C19" s="7" t="s">
        <v>8</v>
      </c>
      <c r="D19" s="24">
        <v>397.7</v>
      </c>
      <c r="E19" s="38">
        <v>196.45355</v>
      </c>
      <c r="F19" s="6"/>
    </row>
    <row r="20" spans="1:6" ht="15">
      <c r="A20" s="19" t="s">
        <v>47</v>
      </c>
      <c r="B20" s="6" t="s">
        <v>23</v>
      </c>
      <c r="C20" s="4" t="s">
        <v>8</v>
      </c>
      <c r="D20" s="21">
        <v>0</v>
      </c>
      <c r="E20" s="36">
        <v>0</v>
      </c>
      <c r="F20" s="5"/>
    </row>
    <row r="21" spans="1:6" ht="15">
      <c r="A21" s="19" t="s">
        <v>48</v>
      </c>
      <c r="B21" s="9" t="s">
        <v>24</v>
      </c>
      <c r="C21" s="4" t="s">
        <v>8</v>
      </c>
      <c r="D21" s="21">
        <v>0</v>
      </c>
      <c r="E21" s="36">
        <v>0</v>
      </c>
      <c r="F21" s="5"/>
    </row>
    <row r="22" spans="1:6" ht="15">
      <c r="A22" s="19" t="s">
        <v>49</v>
      </c>
      <c r="B22" s="6" t="s">
        <v>25</v>
      </c>
      <c r="C22" s="7" t="s">
        <v>8</v>
      </c>
      <c r="D22" s="22">
        <v>0</v>
      </c>
      <c r="E22" s="37">
        <v>0</v>
      </c>
      <c r="F22" s="6"/>
    </row>
    <row r="23" spans="1:6" ht="15">
      <c r="A23" s="19" t="s">
        <v>50</v>
      </c>
      <c r="B23" s="6" t="s">
        <v>26</v>
      </c>
      <c r="C23" s="7" t="s">
        <v>8</v>
      </c>
      <c r="D23" s="24">
        <v>397.7</v>
      </c>
      <c r="E23" s="38">
        <v>196.45355</v>
      </c>
      <c r="F23" s="6"/>
    </row>
    <row r="24" spans="1:6" ht="45">
      <c r="A24" s="19" t="s">
        <v>51</v>
      </c>
      <c r="B24" s="3" t="s">
        <v>27</v>
      </c>
      <c r="C24" s="4" t="s">
        <v>8</v>
      </c>
      <c r="D24" s="21">
        <f>-1535.48+274.75</f>
        <v>-1260.73</v>
      </c>
      <c r="E24" s="39"/>
      <c r="F24" s="13"/>
    </row>
    <row r="25" spans="1:6" ht="30">
      <c r="A25" s="19" t="s">
        <v>28</v>
      </c>
      <c r="B25" s="14" t="s">
        <v>29</v>
      </c>
      <c r="C25" s="4" t="s">
        <v>8</v>
      </c>
      <c r="D25" s="21">
        <f>D9+D11</f>
        <v>459.09</v>
      </c>
      <c r="E25" s="36">
        <f>E9+E11</f>
        <v>506.841</v>
      </c>
      <c r="F25" s="13"/>
    </row>
    <row r="26" spans="1:6" ht="45">
      <c r="A26" s="19" t="s">
        <v>30</v>
      </c>
      <c r="B26" s="15" t="s">
        <v>31</v>
      </c>
      <c r="C26" s="4" t="s">
        <v>8</v>
      </c>
      <c r="D26" s="21">
        <v>8352.61</v>
      </c>
      <c r="E26" s="39">
        <v>7649.79938</v>
      </c>
      <c r="F26" s="13"/>
    </row>
    <row r="27" spans="1:6" ht="45">
      <c r="A27" s="19" t="s">
        <v>32</v>
      </c>
      <c r="B27" s="14" t="s">
        <v>33</v>
      </c>
      <c r="C27" s="4" t="s">
        <v>8</v>
      </c>
      <c r="D27" s="23"/>
      <c r="E27" s="16"/>
      <c r="F27" s="13"/>
    </row>
    <row r="31" ht="12.75">
      <c r="D31" s="27"/>
    </row>
    <row r="35" spans="1:6" ht="15">
      <c r="A35" s="28"/>
      <c r="B35" s="28"/>
      <c r="C35" s="28"/>
      <c r="D35" s="28"/>
      <c r="E35" s="28"/>
      <c r="F35" s="28"/>
    </row>
  </sheetData>
  <sheetProtection/>
  <mergeCells count="7">
    <mergeCell ref="A35:F35"/>
    <mergeCell ref="A1:F1"/>
    <mergeCell ref="A3:A4"/>
    <mergeCell ref="B3:B4"/>
    <mergeCell ref="C3:C4"/>
    <mergeCell ref="D3:E3"/>
    <mergeCell ref="F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пдо</cp:lastModifiedBy>
  <cp:lastPrinted>2023-03-21T06:53:39Z</cp:lastPrinted>
  <dcterms:created xsi:type="dcterms:W3CDTF">2011-04-13T07:00:26Z</dcterms:created>
  <dcterms:modified xsi:type="dcterms:W3CDTF">2023-03-29T05:52:51Z</dcterms:modified>
  <cp:category/>
  <cp:version/>
  <cp:contentType/>
  <cp:contentStatus/>
</cp:coreProperties>
</file>